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0115" windowHeight="8760" activeTab="1"/>
  </bookViews>
  <sheets>
    <sheet name="Car sales" sheetId="4" r:id="rId1"/>
    <sheet name="Linear Regression" sheetId="1" r:id="rId2"/>
    <sheet name="Sheet2" sheetId="2" r:id="rId3"/>
    <sheet name="Sheet3" sheetId="3" r:id="rId4"/>
  </sheets>
  <calcPr calcId="145621"/>
</workbook>
</file>

<file path=xl/calcChain.xml><?xml version="1.0" encoding="utf-8"?>
<calcChain xmlns="http://schemas.openxmlformats.org/spreadsheetml/2006/main">
  <c r="B16" i="1" l="1"/>
  <c r="A16" i="1"/>
  <c r="C18" i="1" s="1"/>
  <c r="E15" i="1"/>
  <c r="D15" i="1"/>
  <c r="C15" i="1"/>
  <c r="E14" i="1"/>
  <c r="D14" i="1"/>
  <c r="C14" i="1"/>
  <c r="E13" i="1"/>
  <c r="D13" i="1"/>
  <c r="C13" i="1"/>
  <c r="E12" i="1"/>
  <c r="D12" i="1"/>
  <c r="C12" i="1"/>
  <c r="E11" i="1"/>
  <c r="D11" i="1"/>
  <c r="C11" i="1"/>
  <c r="E10" i="1"/>
  <c r="D10" i="1"/>
  <c r="C10" i="1"/>
  <c r="E9" i="1"/>
  <c r="D9" i="1"/>
  <c r="C9" i="1"/>
  <c r="E8" i="1"/>
  <c r="D8" i="1"/>
  <c r="C8" i="1"/>
  <c r="E7" i="1"/>
  <c r="D7" i="1"/>
  <c r="C7" i="1"/>
  <c r="E6" i="1"/>
  <c r="D6" i="1"/>
  <c r="C6" i="1"/>
  <c r="E5" i="1"/>
  <c r="D5" i="1"/>
  <c r="C5" i="1"/>
  <c r="E4" i="1"/>
  <c r="E16" i="1" s="1"/>
  <c r="D4" i="1"/>
  <c r="D16" i="1" s="1"/>
  <c r="C4" i="1"/>
  <c r="C16" i="1" s="1"/>
  <c r="C20" i="1" s="1"/>
  <c r="C21" i="1" l="1"/>
  <c r="C19" i="1"/>
  <c r="I15" i="1" l="1"/>
  <c r="I11" i="1"/>
  <c r="I7" i="1"/>
  <c r="I4" i="1"/>
  <c r="I13" i="1"/>
  <c r="I9" i="1"/>
  <c r="I12" i="1"/>
  <c r="I5" i="1"/>
  <c r="I14" i="1"/>
  <c r="I10" i="1"/>
  <c r="I6" i="1"/>
  <c r="I8" i="1"/>
  <c r="F12" i="1"/>
  <c r="F8" i="1"/>
  <c r="F4" i="1"/>
  <c r="F9" i="1"/>
  <c r="F14" i="1"/>
  <c r="F13" i="1"/>
  <c r="F10" i="1"/>
  <c r="C23" i="1"/>
  <c r="F15" i="1"/>
  <c r="F11" i="1"/>
  <c r="F7" i="1"/>
  <c r="F5" i="1"/>
  <c r="F6" i="1"/>
  <c r="H7" i="1" l="1"/>
  <c r="G7" i="1"/>
  <c r="H10" i="1"/>
  <c r="G10" i="1"/>
  <c r="H4" i="1"/>
  <c r="G4" i="1"/>
  <c r="G11" i="1"/>
  <c r="H11" i="1"/>
  <c r="G13" i="1"/>
  <c r="H13" i="1"/>
  <c r="H8" i="1"/>
  <c r="G8" i="1"/>
  <c r="H6" i="1"/>
  <c r="G6" i="1"/>
  <c r="H15" i="1"/>
  <c r="G15" i="1"/>
  <c r="H14" i="1"/>
  <c r="G14" i="1"/>
  <c r="H12" i="1"/>
  <c r="G12" i="1"/>
  <c r="G5" i="1"/>
  <c r="H5" i="1"/>
  <c r="G9" i="1"/>
  <c r="H9" i="1"/>
  <c r="I16" i="1"/>
  <c r="H16" i="1" l="1"/>
  <c r="C26" i="1" s="1"/>
  <c r="G16" i="1"/>
  <c r="C24" i="1" s="1"/>
  <c r="C25" i="1" s="1"/>
</calcChain>
</file>

<file path=xl/sharedStrings.xml><?xml version="1.0" encoding="utf-8"?>
<sst xmlns="http://schemas.openxmlformats.org/spreadsheetml/2006/main" count="63" uniqueCount="55">
  <si>
    <t>b</t>
  </si>
  <si>
    <t>n</t>
  </si>
  <si>
    <t>a</t>
  </si>
  <si>
    <t>x*Y</t>
  </si>
  <si>
    <t xml:space="preserve">x-Advertising in (000 $) </t>
  </si>
  <si>
    <t>Y-Car Sales in units</t>
  </si>
  <si>
    <r>
      <t>Y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</si>
  <si>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r>
      <t>x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</si>
  <si>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t>r</t>
  </si>
  <si>
    <t>X-bar</t>
  </si>
  <si>
    <t>Y-Bar</t>
  </si>
  <si>
    <r>
      <t>y</t>
    </r>
    <r>
      <rPr>
        <b/>
        <vertAlign val="subscript"/>
        <sz val="11"/>
        <color theme="1"/>
        <rFont val="Calibri"/>
        <family val="2"/>
        <scheme val="minor"/>
      </rPr>
      <t>c</t>
    </r>
  </si>
  <si>
    <r>
      <t>(Y-y</t>
    </r>
    <r>
      <rPr>
        <b/>
        <vertAlign val="subscript"/>
        <sz val="11"/>
        <color theme="1"/>
        <rFont val="Calibri"/>
        <family val="2"/>
        <scheme val="minor"/>
      </rPr>
      <t>c</t>
    </r>
    <r>
      <rPr>
        <b/>
        <sz val="11"/>
        <color theme="1"/>
        <rFont val="Calibri"/>
        <family val="2"/>
        <scheme val="minor"/>
      </rPr>
      <t>)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</si>
  <si>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r>
      <t>(Y-y</t>
    </r>
    <r>
      <rPr>
        <b/>
        <sz val="11"/>
        <color theme="1"/>
        <rFont val="Arial Unicode MS"/>
        <family val="2"/>
        <charset val="128"/>
      </rPr>
      <t>̅</t>
    </r>
    <r>
      <rPr>
        <b/>
        <sz val="11"/>
        <color theme="1"/>
        <rFont val="Calibri"/>
        <family val="2"/>
        <scheme val="minor"/>
      </rPr>
      <t>)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</si>
  <si>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</si>
  <si>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</si>
  <si>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</si>
  <si>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</si>
  <si>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</si>
  <si>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</si>
  <si>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</si>
  <si>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</si>
  <si>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</si>
  <si>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</si>
  <si>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</si>
  <si>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</si>
  <si>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</si>
  <si>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</si>
  <si>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</si>
  <si>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</si>
  <si>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</si>
  <si>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</si>
  <si>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</si>
  <si>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</si>
  <si>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</si>
  <si>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</si>
  <si>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95.0%</t>
  </si>
  <si>
    <t>Upper 95.0%</t>
  </si>
  <si>
    <t>X Variable 1</t>
  </si>
  <si>
    <r>
      <t>R</t>
    </r>
    <r>
      <rPr>
        <b/>
        <vertAlign val="superscript"/>
        <sz val="11"/>
        <color rgb="FFFF0000"/>
        <rFont val="Calibri"/>
        <family val="2"/>
        <scheme val="minor"/>
      </rPr>
      <t>2</t>
    </r>
  </si>
  <si>
    <r>
      <t>s</t>
    </r>
    <r>
      <rPr>
        <b/>
        <vertAlign val="subscript"/>
        <sz val="11"/>
        <color rgb="FFFF0000"/>
        <rFont val="Calibri"/>
        <family val="2"/>
        <scheme val="minor"/>
      </rPr>
      <t>yx</t>
    </r>
  </si>
  <si>
    <r>
      <t>(y</t>
    </r>
    <r>
      <rPr>
        <b/>
        <vertAlign val="subscript"/>
        <sz val="11"/>
        <color theme="1"/>
        <rFont val="Calibri"/>
        <family val="2"/>
        <scheme val="minor"/>
      </rPr>
      <t xml:space="preserve">c </t>
    </r>
    <r>
      <rPr>
        <b/>
        <sz val="11"/>
        <color theme="1"/>
        <rFont val="Calibri"/>
        <family val="2"/>
        <scheme val="minor"/>
      </rPr>
      <t>- y</t>
    </r>
    <r>
      <rPr>
        <b/>
        <sz val="11"/>
        <color theme="1"/>
        <rFont val="Arial Unicode MS"/>
        <family val="2"/>
        <charset val="128"/>
      </rPr>
      <t>̅</t>
    </r>
    <r>
      <rPr>
        <b/>
        <sz val="11"/>
        <color theme="1"/>
        <rFont val="Calibri"/>
        <family val="2"/>
      </rPr>
      <t>)</t>
    </r>
    <r>
      <rPr>
        <b/>
        <vertAlign val="superscript"/>
        <sz val="11"/>
        <color theme="1"/>
        <rFont val="Calibri"/>
        <family val="2"/>
      </rPr>
      <t>2</t>
    </r>
  </si>
  <si>
    <t>Explained</t>
  </si>
  <si>
    <t>Unexplained</t>
  </si>
  <si>
    <r>
      <t>y</t>
    </r>
    <r>
      <rPr>
        <b/>
        <vertAlign val="subscript"/>
        <sz val="11"/>
        <color rgb="FFFF0000"/>
        <rFont val="Calibri"/>
        <family val="2"/>
        <scheme val="minor"/>
      </rPr>
      <t>c</t>
    </r>
  </si>
  <si>
    <t>Slope</t>
  </si>
  <si>
    <t>The Linear Regression Equation is: 5.862 + 0.437 * x</t>
  </si>
  <si>
    <t>Forecast for x = 35</t>
  </si>
  <si>
    <t>Coeeficient of Determination</t>
  </si>
  <si>
    <t>Correlation Coeeficient</t>
  </si>
  <si>
    <t>Standard Error of the Estimate</t>
  </si>
  <si>
    <t>Chapter 13- Solved Problem-7- Linear regression-Causal Model</t>
  </si>
  <si>
    <t>=(G16/I16)</t>
  </si>
  <si>
    <t>=SQRT(C24)</t>
  </si>
  <si>
    <t>=(SQRT(H16))/(SQRT(B2-2))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</si>
</sst>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0.0000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sz val="11"/>
      <color theme="1"/>
      <name val="Arial Unicode MS"/>
      <family val="2"/>
      <charset val="128"/>
    </font>
    <font>
      <b/>
      <sz val="11"/>
      <color theme="1"/>
      <name val="Calibri"/>
      <family val="2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vertAlign val="superscript"/>
      <sz val="11"/>
      <color rgb="FFFF0000"/>
      <name val="Calibri"/>
      <family val="2"/>
      <scheme val="minor"/>
    </font>
    <font>
      <b/>
      <vertAlign val="subscript"/>
      <sz val="11"/>
      <color rgb="FFFF0000"/>
      <name val="Calibri"/>
      <family val="2"/>
      <scheme val="minor"/>
    </font>
    <font>
      <b/>
      <vertAlign val="superscript"/>
      <sz val="11"/>
      <color theme="1"/>
      <name val="Calibri"/>
      <family val="2"/>
    </font>
    <font>
      <b/>
      <sz val="11"/>
      <color theme="5" tint="-0.49998474074526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164" fontId="0" fillId="0" borderId="0" xfId="0" applyNumberFormat="1"/>
    <xf numFmtId="0" fontId="0" fillId="0" borderId="0" xfId="0" applyFill="1" applyBorder="1" applyAlignment="1"/>
    <xf numFmtId="0" fontId="0" fillId="0" borderId="1" xfId="0" applyFill="1" applyBorder="1" applyAlignment="1"/>
    <xf numFmtId="0" fontId="6" fillId="0" borderId="2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Continuous"/>
    </xf>
    <xf numFmtId="0" fontId="7" fillId="0" borderId="0" xfId="0" applyFont="1"/>
    <xf numFmtId="0" fontId="7" fillId="0" borderId="0" xfId="0" applyFont="1" applyAlignment="1">
      <alignment horizontal="center"/>
    </xf>
    <xf numFmtId="165" fontId="7" fillId="0" borderId="0" xfId="0" applyNumberFormat="1" applyFont="1"/>
    <xf numFmtId="164" fontId="7" fillId="0" borderId="0" xfId="0" applyNumberFormat="1" applyFont="1"/>
    <xf numFmtId="166" fontId="7" fillId="0" borderId="0" xfId="0" applyNumberFormat="1" applyFont="1"/>
    <xf numFmtId="165" fontId="7" fillId="0" borderId="0" xfId="0" applyNumberFormat="1" applyFont="1" applyFill="1" applyBorder="1" applyAlignment="1"/>
    <xf numFmtId="2" fontId="7" fillId="0" borderId="0" xfId="0" applyNumberFormat="1" applyFont="1" applyFill="1" applyBorder="1" applyAlignment="1"/>
    <xf numFmtId="164" fontId="7" fillId="0" borderId="0" xfId="0" applyNumberFormat="1" applyFont="1" applyFill="1" applyBorder="1" applyAlignment="1"/>
    <xf numFmtId="165" fontId="7" fillId="0" borderId="1" xfId="0" applyNumberFormat="1" applyFont="1" applyFill="1" applyBorder="1" applyAlignment="1"/>
    <xf numFmtId="0" fontId="7" fillId="0" borderId="0" xfId="0" applyFont="1" applyAlignment="1">
      <alignment horizontal="left"/>
    </xf>
    <xf numFmtId="165" fontId="0" fillId="0" borderId="0" xfId="0" applyNumberFormat="1" applyFill="1" applyBorder="1" applyAlignment="1"/>
    <xf numFmtId="2" fontId="0" fillId="0" borderId="0" xfId="0" applyNumberFormat="1" applyFill="1" applyBorder="1" applyAlignment="1"/>
    <xf numFmtId="164" fontId="0" fillId="0" borderId="0" xfId="0" applyNumberFormat="1" applyFill="1" applyBorder="1" applyAlignment="1"/>
    <xf numFmtId="164" fontId="0" fillId="0" borderId="1" xfId="0" applyNumberFormat="1" applyFill="1" applyBorder="1" applyAlignment="1"/>
    <xf numFmtId="0" fontId="11" fillId="0" borderId="0" xfId="0" quotePrefix="1" applyFont="1"/>
    <xf numFmtId="0" fontId="11" fillId="0" borderId="0" xfId="0" quotePrefix="1" applyFont="1"/>
    <xf numFmtId="164" fontId="11" fillId="0" borderId="0" xfId="0" quotePrefix="1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428625</xdr:colOff>
      <xdr:row>17</xdr:row>
      <xdr:rowOff>161925</xdr:rowOff>
    </xdr:from>
    <xdr:to>
      <xdr:col>1</xdr:col>
      <xdr:colOff>561976</xdr:colOff>
      <xdr:row>19</xdr:row>
      <xdr:rowOff>38100</xdr:rowOff>
    </xdr:to>
    <xdr:cxnSp macro="">
      <xdr:nvCxnSpPr>
        <xdr:cNvPr id="3" name="Straight Arrow Connector 2"/>
        <xdr:cNvCxnSpPr/>
      </xdr:nvCxnSpPr>
      <xdr:spPr>
        <a:xfrm flipH="1">
          <a:off x="1590675" y="3514725"/>
          <a:ext cx="133351" cy="266700"/>
        </a:xfrm>
        <a:prstGeom prst="straightConnector1">
          <a:avLst/>
        </a:prstGeom>
        <a:ln w="1905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742950</xdr:colOff>
      <xdr:row>16</xdr:row>
      <xdr:rowOff>133350</xdr:rowOff>
    </xdr:from>
    <xdr:to>
      <xdr:col>2</xdr:col>
      <xdr:colOff>66675</xdr:colOff>
      <xdr:row>19</xdr:row>
      <xdr:rowOff>47625</xdr:rowOff>
    </xdr:to>
    <xdr:cxnSp macro="">
      <xdr:nvCxnSpPr>
        <xdr:cNvPr id="6" name="Straight Arrow Connector 5"/>
        <xdr:cNvCxnSpPr/>
      </xdr:nvCxnSpPr>
      <xdr:spPr>
        <a:xfrm>
          <a:off x="1905000" y="3295650"/>
          <a:ext cx="104775" cy="495300"/>
        </a:xfrm>
        <a:prstGeom prst="straightConnector1">
          <a:avLst/>
        </a:prstGeom>
        <a:ln w="1905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38100</xdr:colOff>
      <xdr:row>3</xdr:row>
      <xdr:rowOff>104776</xdr:rowOff>
    </xdr:from>
    <xdr:to>
      <xdr:col>2</xdr:col>
      <xdr:colOff>962025</xdr:colOff>
      <xdr:row>3</xdr:row>
      <xdr:rowOff>114300</xdr:rowOff>
    </xdr:to>
    <xdr:cxnSp macro="">
      <xdr:nvCxnSpPr>
        <xdr:cNvPr id="13" name="Straight Arrow Connector 12"/>
        <xdr:cNvCxnSpPr/>
      </xdr:nvCxnSpPr>
      <xdr:spPr>
        <a:xfrm>
          <a:off x="1981200" y="685801"/>
          <a:ext cx="923925" cy="9524"/>
        </a:xfrm>
        <a:prstGeom prst="straightConnector1">
          <a:avLst/>
        </a:prstGeom>
        <a:ln w="1905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38100</xdr:colOff>
      <xdr:row>4</xdr:row>
      <xdr:rowOff>133350</xdr:rowOff>
    </xdr:from>
    <xdr:to>
      <xdr:col>3</xdr:col>
      <xdr:colOff>19050</xdr:colOff>
      <xdr:row>4</xdr:row>
      <xdr:rowOff>142875</xdr:rowOff>
    </xdr:to>
    <xdr:cxnSp macro="">
      <xdr:nvCxnSpPr>
        <xdr:cNvPr id="19" name="Straight Arrow Connector 18"/>
        <xdr:cNvCxnSpPr/>
      </xdr:nvCxnSpPr>
      <xdr:spPr>
        <a:xfrm>
          <a:off x="1981200" y="904875"/>
          <a:ext cx="952500" cy="9525"/>
        </a:xfrm>
        <a:prstGeom prst="straightConnector1">
          <a:avLst/>
        </a:prstGeom>
        <a:ln w="1905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47625</xdr:colOff>
      <xdr:row>6</xdr:row>
      <xdr:rowOff>85725</xdr:rowOff>
    </xdr:from>
    <xdr:to>
      <xdr:col>3</xdr:col>
      <xdr:colOff>28575</xdr:colOff>
      <xdr:row>6</xdr:row>
      <xdr:rowOff>85725</xdr:rowOff>
    </xdr:to>
    <xdr:cxnSp macro="">
      <xdr:nvCxnSpPr>
        <xdr:cNvPr id="25" name="Straight Arrow Connector 24"/>
        <xdr:cNvCxnSpPr/>
      </xdr:nvCxnSpPr>
      <xdr:spPr>
        <a:xfrm>
          <a:off x="1990725" y="1266825"/>
          <a:ext cx="952500" cy="0"/>
        </a:xfrm>
        <a:prstGeom prst="straightConnector1">
          <a:avLst/>
        </a:prstGeom>
        <a:ln w="1905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23</xdr:row>
      <xdr:rowOff>142875</xdr:rowOff>
    </xdr:from>
    <xdr:to>
      <xdr:col>6</xdr:col>
      <xdr:colOff>19050</xdr:colOff>
      <xdr:row>23</xdr:row>
      <xdr:rowOff>142875</xdr:rowOff>
    </xdr:to>
    <xdr:cxnSp macro="">
      <xdr:nvCxnSpPr>
        <xdr:cNvPr id="3" name="Straight Arrow Connector 2"/>
        <xdr:cNvCxnSpPr/>
      </xdr:nvCxnSpPr>
      <xdr:spPr>
        <a:xfrm>
          <a:off x="3705225" y="4610100"/>
          <a:ext cx="1838325" cy="0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628650</xdr:colOff>
      <xdr:row>24</xdr:row>
      <xdr:rowOff>114300</xdr:rowOff>
    </xdr:from>
    <xdr:to>
      <xdr:col>6</xdr:col>
      <xdr:colOff>0</xdr:colOff>
      <xdr:row>24</xdr:row>
      <xdr:rowOff>114300</xdr:rowOff>
    </xdr:to>
    <xdr:cxnSp macro="">
      <xdr:nvCxnSpPr>
        <xdr:cNvPr id="4" name="Straight Arrow Connector 3"/>
        <xdr:cNvCxnSpPr/>
      </xdr:nvCxnSpPr>
      <xdr:spPr>
        <a:xfrm>
          <a:off x="3686175" y="4800600"/>
          <a:ext cx="1838325" cy="0"/>
        </a:xfrm>
        <a:prstGeom prst="straightConnector1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  <xdr:twoCellAnchor>
    <xdr:from>
      <xdr:col>3</xdr:col>
      <xdr:colOff>9525</xdr:colOff>
      <xdr:row>25</xdr:row>
      <xdr:rowOff>133350</xdr:rowOff>
    </xdr:from>
    <xdr:to>
      <xdr:col>6</xdr:col>
      <xdr:colOff>19050</xdr:colOff>
      <xdr:row>25</xdr:row>
      <xdr:rowOff>133350</xdr:rowOff>
    </xdr:to>
    <xdr:cxnSp macro="">
      <xdr:nvCxnSpPr>
        <xdr:cNvPr id="5" name="Straight Arrow Connector 4"/>
        <xdr:cNvCxnSpPr/>
      </xdr:nvCxnSpPr>
      <xdr:spPr>
        <a:xfrm>
          <a:off x="3705225" y="5010150"/>
          <a:ext cx="1838325" cy="0"/>
        </a:xfrm>
        <a:prstGeom prst="straightConnector1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workbookViewId="0">
      <selection activeCell="C25" sqref="C25"/>
    </sheetView>
  </sheetViews>
  <sheetFormatPr defaultRowHeight="15" x14ac:dyDescent="0.25"/>
  <cols>
    <col min="1" max="1" width="17.42578125" bestFit="1" customWidth="1"/>
    <col min="2" max="2" width="11.7109375" bestFit="1" customWidth="1"/>
    <col min="3" max="3" width="14.5703125" bestFit="1" customWidth="1"/>
    <col min="6" max="6" width="13.42578125" bestFit="1" customWidth="1"/>
  </cols>
  <sheetData>
    <row r="1" spans="1:9" x14ac:dyDescent="0.25">
      <c r="A1" s="1" t="s">
        <v>14</v>
      </c>
    </row>
    <row r="2" spans="1:9" ht="15.75" thickBot="1" x14ac:dyDescent="0.3"/>
    <row r="3" spans="1:9" x14ac:dyDescent="0.25">
      <c r="A3" s="6" t="s">
        <v>15</v>
      </c>
      <c r="B3" s="6"/>
    </row>
    <row r="4" spans="1:9" x14ac:dyDescent="0.25">
      <c r="A4" s="3" t="s">
        <v>16</v>
      </c>
      <c r="B4" s="12">
        <v>0.95272140653351034</v>
      </c>
      <c r="D4" s="7" t="s">
        <v>8</v>
      </c>
    </row>
    <row r="5" spans="1:9" ht="17.25" x14ac:dyDescent="0.25">
      <c r="A5" s="3" t="s">
        <v>17</v>
      </c>
      <c r="B5" s="12">
        <v>0.90767807846719029</v>
      </c>
      <c r="D5" s="7" t="s">
        <v>39</v>
      </c>
    </row>
    <row r="6" spans="1:9" x14ac:dyDescent="0.25">
      <c r="A6" s="3" t="s">
        <v>18</v>
      </c>
      <c r="B6" s="17">
        <v>0.89844588631390931</v>
      </c>
      <c r="E6" s="7"/>
    </row>
    <row r="7" spans="1:9" ht="18" x14ac:dyDescent="0.35">
      <c r="A7" s="3" t="s">
        <v>19</v>
      </c>
      <c r="B7" s="14">
        <v>4.2199679281166205</v>
      </c>
      <c r="D7" s="7" t="s">
        <v>40</v>
      </c>
    </row>
    <row r="8" spans="1:9" ht="15.75" thickBot="1" x14ac:dyDescent="0.3">
      <c r="A8" s="4" t="s">
        <v>20</v>
      </c>
      <c r="B8" s="4">
        <v>12</v>
      </c>
    </row>
    <row r="10" spans="1:9" ht="15.75" thickBot="1" x14ac:dyDescent="0.3">
      <c r="A10" t="s">
        <v>21</v>
      </c>
    </row>
    <row r="11" spans="1:9" x14ac:dyDescent="0.25">
      <c r="A11" s="5"/>
      <c r="B11" s="5" t="s">
        <v>26</v>
      </c>
      <c r="C11" s="5" t="s">
        <v>27</v>
      </c>
      <c r="D11" s="5" t="s">
        <v>28</v>
      </c>
      <c r="E11" s="5" t="s">
        <v>29</v>
      </c>
      <c r="F11" s="5" t="s">
        <v>30</v>
      </c>
    </row>
    <row r="12" spans="1:9" x14ac:dyDescent="0.25">
      <c r="A12" s="3" t="s">
        <v>22</v>
      </c>
      <c r="B12" s="3">
        <v>1</v>
      </c>
      <c r="C12" s="19">
        <v>1750.8353735233379</v>
      </c>
      <c r="D12" s="19">
        <v>1750.8353735233379</v>
      </c>
      <c r="E12" s="18">
        <v>98.316636330475049</v>
      </c>
      <c r="F12" s="3">
        <v>1.7180685784832442E-6</v>
      </c>
    </row>
    <row r="13" spans="1:9" x14ac:dyDescent="0.25">
      <c r="A13" s="3" t="s">
        <v>23</v>
      </c>
      <c r="B13" s="3">
        <v>10</v>
      </c>
      <c r="C13" s="19">
        <v>178.08129314332882</v>
      </c>
      <c r="D13" s="18">
        <v>17.808129314332881</v>
      </c>
      <c r="E13" s="3"/>
      <c r="F13" s="3"/>
    </row>
    <row r="14" spans="1:9" ht="15.75" thickBot="1" x14ac:dyDescent="0.3">
      <c r="A14" s="4" t="s">
        <v>24</v>
      </c>
      <c r="B14" s="4">
        <v>11</v>
      </c>
      <c r="C14" s="20">
        <v>1928.9166666666667</v>
      </c>
      <c r="D14" s="4"/>
      <c r="E14" s="4"/>
      <c r="F14" s="4"/>
    </row>
    <row r="15" spans="1:9" ht="15.75" thickBot="1" x14ac:dyDescent="0.3"/>
    <row r="16" spans="1:9" x14ac:dyDescent="0.25">
      <c r="A16" s="5"/>
      <c r="B16" s="5" t="s">
        <v>31</v>
      </c>
      <c r="C16" s="5" t="s">
        <v>19</v>
      </c>
      <c r="D16" s="5" t="s">
        <v>32</v>
      </c>
      <c r="E16" s="5" t="s">
        <v>33</v>
      </c>
      <c r="F16" s="5" t="s">
        <v>34</v>
      </c>
      <c r="G16" s="5" t="s">
        <v>35</v>
      </c>
      <c r="H16" s="5" t="s">
        <v>36</v>
      </c>
      <c r="I16" s="5" t="s">
        <v>37</v>
      </c>
    </row>
    <row r="17" spans="1:9" x14ac:dyDescent="0.25">
      <c r="A17" s="3" t="s">
        <v>25</v>
      </c>
      <c r="B17" s="13">
        <v>5.8622588282249168</v>
      </c>
      <c r="C17" s="3">
        <v>2.4044094193779082</v>
      </c>
      <c r="D17" s="3">
        <v>2.4381283740527255</v>
      </c>
      <c r="E17" s="3">
        <v>3.4960731126919928E-2</v>
      </c>
      <c r="F17" s="3">
        <v>0.50490078482723977</v>
      </c>
      <c r="G17" s="3">
        <v>11.219616871622595</v>
      </c>
      <c r="H17" s="3">
        <v>0.50490078482723977</v>
      </c>
      <c r="I17" s="3">
        <v>11.219616871622595</v>
      </c>
    </row>
    <row r="18" spans="1:9" ht="15.75" thickBot="1" x14ac:dyDescent="0.3">
      <c r="A18" s="4" t="s">
        <v>38</v>
      </c>
      <c r="B18" s="15">
        <v>0.43655379479876283</v>
      </c>
      <c r="C18" s="4">
        <v>4.4027523934269633E-2</v>
      </c>
      <c r="D18" s="4">
        <v>9.9154745892708078</v>
      </c>
      <c r="E18" s="4">
        <v>1.7180685784832408E-6</v>
      </c>
      <c r="F18" s="4">
        <v>0.33845435816406105</v>
      </c>
      <c r="G18" s="4">
        <v>0.53465323143346455</v>
      </c>
      <c r="H18" s="4">
        <v>0.33845435816406105</v>
      </c>
      <c r="I18" s="4">
        <v>0.53465323143346455</v>
      </c>
    </row>
    <row r="20" spans="1:9" x14ac:dyDescent="0.25">
      <c r="B20" s="8" t="s">
        <v>0</v>
      </c>
      <c r="C20" s="16" t="s">
        <v>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abSelected="1" workbookViewId="0">
      <selection activeCell="F28" sqref="F28"/>
    </sheetView>
  </sheetViews>
  <sheetFormatPr defaultRowHeight="15" x14ac:dyDescent="0.25"/>
  <cols>
    <col min="1" max="1" width="28" bestFit="1" customWidth="1"/>
    <col min="2" max="2" width="17.85546875" bestFit="1" customWidth="1"/>
    <col min="3" max="3" width="9.5703125" bestFit="1" customWidth="1"/>
    <col min="7" max="7" width="9.7109375" bestFit="1" customWidth="1"/>
    <col min="8" max="8" width="12.28515625" bestFit="1" customWidth="1"/>
  </cols>
  <sheetData>
    <row r="1" spans="1:9" x14ac:dyDescent="0.25">
      <c r="A1" s="1" t="s">
        <v>51</v>
      </c>
    </row>
    <row r="2" spans="1:9" x14ac:dyDescent="0.25">
      <c r="A2" t="s">
        <v>1</v>
      </c>
      <c r="B2">
        <v>12</v>
      </c>
      <c r="G2" t="s">
        <v>42</v>
      </c>
      <c r="H2" t="s">
        <v>43</v>
      </c>
      <c r="I2" t="s">
        <v>24</v>
      </c>
    </row>
    <row r="3" spans="1:9" ht="18.75" x14ac:dyDescent="0.35">
      <c r="A3" s="1" t="s">
        <v>4</v>
      </c>
      <c r="B3" s="1" t="s">
        <v>5</v>
      </c>
      <c r="C3" s="1" t="s">
        <v>3</v>
      </c>
      <c r="D3" s="1" t="s">
        <v>7</v>
      </c>
      <c r="E3" s="1" t="s">
        <v>6</v>
      </c>
      <c r="F3" s="1" t="s">
        <v>11</v>
      </c>
      <c r="G3" s="1" t="s">
        <v>41</v>
      </c>
      <c r="H3" s="1" t="s">
        <v>12</v>
      </c>
      <c r="I3" s="1" t="s">
        <v>13</v>
      </c>
    </row>
    <row r="4" spans="1:9" x14ac:dyDescent="0.25">
      <c r="A4">
        <v>25</v>
      </c>
      <c r="B4">
        <v>20</v>
      </c>
      <c r="C4">
        <f t="shared" ref="C4:C15" si="0">(A4*B4)</f>
        <v>500</v>
      </c>
      <c r="D4">
        <f t="shared" ref="D4:D15" si="1">(A4*A4)</f>
        <v>625</v>
      </c>
      <c r="E4">
        <f>(B4)^2</f>
        <v>400</v>
      </c>
      <c r="F4" s="2">
        <f>($C$21+$C$20*A4)</f>
        <v>16.776103698193989</v>
      </c>
      <c r="G4" s="2">
        <f>(F4-$C$19)^2</f>
        <v>92.94045434908675</v>
      </c>
      <c r="H4">
        <f>(B4-F4)*(B4-F4)</f>
        <v>10.393507364798475</v>
      </c>
      <c r="I4">
        <f>(B4-$C$19)^2</f>
        <v>41.173611111111128</v>
      </c>
    </row>
    <row r="5" spans="1:9" x14ac:dyDescent="0.25">
      <c r="A5">
        <v>17</v>
      </c>
      <c r="B5">
        <v>14</v>
      </c>
      <c r="C5">
        <f t="shared" si="0"/>
        <v>238</v>
      </c>
      <c r="D5">
        <f t="shared" si="1"/>
        <v>289</v>
      </c>
      <c r="E5">
        <f t="shared" ref="E5:E15" si="2">(B5)^2</f>
        <v>196</v>
      </c>
      <c r="F5" s="2">
        <f t="shared" ref="F5:F15" si="3">($C$21+$C$20*A5)</f>
        <v>13.283673339803887</v>
      </c>
      <c r="G5" s="2">
        <f t="shared" ref="G5:G15" si="4">(F5-$C$19)^2</f>
        <v>172.47551372342235</v>
      </c>
      <c r="H5">
        <f t="shared" ref="H5:H15" si="5">(B5-F5)*(B5-F5)</f>
        <v>0.51312388410771803</v>
      </c>
      <c r="I5">
        <f t="shared" ref="I5:I15" si="6">(B5-$C$19)^2</f>
        <v>154.17361111111114</v>
      </c>
    </row>
    <row r="6" spans="1:9" x14ac:dyDescent="0.25">
      <c r="A6">
        <v>42</v>
      </c>
      <c r="B6">
        <v>30</v>
      </c>
      <c r="C6">
        <f t="shared" si="0"/>
        <v>1260</v>
      </c>
      <c r="D6">
        <f t="shared" si="1"/>
        <v>1764</v>
      </c>
      <c r="E6">
        <f t="shared" si="2"/>
        <v>900</v>
      </c>
      <c r="F6" s="2">
        <f t="shared" si="3"/>
        <v>24.197518209772955</v>
      </c>
      <c r="G6" s="2">
        <f t="shared" si="4"/>
        <v>4.9246198737337465</v>
      </c>
      <c r="H6">
        <f t="shared" si="5"/>
        <v>33.668794925916451</v>
      </c>
      <c r="I6">
        <f t="shared" si="6"/>
        <v>12.84027777777777</v>
      </c>
    </row>
    <row r="7" spans="1:9" x14ac:dyDescent="0.25">
      <c r="A7">
        <v>60</v>
      </c>
      <c r="B7">
        <v>35</v>
      </c>
      <c r="C7">
        <f t="shared" si="0"/>
        <v>2100</v>
      </c>
      <c r="D7">
        <f t="shared" si="1"/>
        <v>3600</v>
      </c>
      <c r="E7">
        <f t="shared" si="2"/>
        <v>1225</v>
      </c>
      <c r="F7" s="2">
        <f t="shared" si="3"/>
        <v>32.055486516150687</v>
      </c>
      <c r="G7" s="2">
        <f t="shared" si="4"/>
        <v>31.796289294934972</v>
      </c>
      <c r="H7">
        <f t="shared" si="5"/>
        <v>8.6701596565704193</v>
      </c>
      <c r="I7">
        <f t="shared" si="6"/>
        <v>73.673611111111086</v>
      </c>
    </row>
    <row r="8" spans="1:9" x14ac:dyDescent="0.25">
      <c r="A8">
        <v>100</v>
      </c>
      <c r="B8">
        <v>48</v>
      </c>
      <c r="C8">
        <f t="shared" si="0"/>
        <v>4800</v>
      </c>
      <c r="D8">
        <f t="shared" si="1"/>
        <v>10000</v>
      </c>
      <c r="E8">
        <f t="shared" si="2"/>
        <v>2304</v>
      </c>
      <c r="F8" s="2">
        <f t="shared" si="3"/>
        <v>49.517638308101198</v>
      </c>
      <c r="G8" s="2">
        <f t="shared" si="4"/>
        <v>533.6548907783623</v>
      </c>
      <c r="H8">
        <f t="shared" si="5"/>
        <v>2.3032260342162658</v>
      </c>
      <c r="I8">
        <f t="shared" si="6"/>
        <v>465.84027777777771</v>
      </c>
    </row>
    <row r="9" spans="1:9" x14ac:dyDescent="0.25">
      <c r="A9">
        <v>105</v>
      </c>
      <c r="B9">
        <v>52</v>
      </c>
      <c r="C9">
        <f t="shared" si="0"/>
        <v>5460</v>
      </c>
      <c r="D9">
        <f t="shared" si="1"/>
        <v>11025</v>
      </c>
      <c r="E9">
        <f t="shared" si="2"/>
        <v>2704</v>
      </c>
      <c r="F9" s="2">
        <f t="shared" si="3"/>
        <v>51.700407282095007</v>
      </c>
      <c r="G9" s="2">
        <f t="shared" si="4"/>
        <v>639.2675395082606</v>
      </c>
      <c r="H9">
        <f t="shared" si="5"/>
        <v>8.9755796621700634E-2</v>
      </c>
      <c r="I9">
        <f t="shared" si="6"/>
        <v>654.50694444444434</v>
      </c>
    </row>
    <row r="10" spans="1:9" x14ac:dyDescent="0.25">
      <c r="A10">
        <v>53</v>
      </c>
      <c r="B10">
        <v>28</v>
      </c>
      <c r="C10">
        <f t="shared" si="0"/>
        <v>1484</v>
      </c>
      <c r="D10">
        <f t="shared" si="1"/>
        <v>2809</v>
      </c>
      <c r="E10">
        <f t="shared" si="2"/>
        <v>784</v>
      </c>
      <c r="F10" s="2">
        <f t="shared" si="3"/>
        <v>28.999609952559343</v>
      </c>
      <c r="G10" s="2">
        <f t="shared" si="4"/>
        <v>6.6715960181380494</v>
      </c>
      <c r="H10">
        <f t="shared" si="5"/>
        <v>0.99922005725569185</v>
      </c>
      <c r="I10">
        <f t="shared" si="6"/>
        <v>2.5069444444444406</v>
      </c>
    </row>
    <row r="11" spans="1:9" x14ac:dyDescent="0.25">
      <c r="A11">
        <v>48</v>
      </c>
      <c r="B11">
        <v>22</v>
      </c>
      <c r="C11">
        <f t="shared" si="0"/>
        <v>1056</v>
      </c>
      <c r="D11">
        <f t="shared" si="1"/>
        <v>2304</v>
      </c>
      <c r="E11">
        <f t="shared" si="2"/>
        <v>484</v>
      </c>
      <c r="F11" s="2">
        <f t="shared" si="3"/>
        <v>26.81684097856553</v>
      </c>
      <c r="G11" s="2">
        <f t="shared" si="4"/>
        <v>0.16013947990372776</v>
      </c>
      <c r="H11">
        <f t="shared" si="5"/>
        <v>23.201957012788132</v>
      </c>
      <c r="I11">
        <f t="shared" si="6"/>
        <v>19.506944444444454</v>
      </c>
    </row>
    <row r="12" spans="1:9" x14ac:dyDescent="0.25">
      <c r="A12">
        <v>30</v>
      </c>
      <c r="B12">
        <v>19</v>
      </c>
      <c r="C12">
        <f t="shared" si="0"/>
        <v>570</v>
      </c>
      <c r="D12">
        <f t="shared" si="1"/>
        <v>900</v>
      </c>
      <c r="E12">
        <f t="shared" si="2"/>
        <v>361</v>
      </c>
      <c r="F12" s="2">
        <f t="shared" si="3"/>
        <v>18.958872672187802</v>
      </c>
      <c r="G12" s="2">
        <f t="shared" si="4"/>
        <v>55.618691264085044</v>
      </c>
      <c r="H12">
        <f t="shared" si="5"/>
        <v>1.6914570929720107E-3</v>
      </c>
      <c r="I12">
        <f t="shared" si="6"/>
        <v>55.006944444444464</v>
      </c>
    </row>
    <row r="13" spans="1:9" x14ac:dyDescent="0.25">
      <c r="A13">
        <v>33</v>
      </c>
      <c r="B13">
        <v>26</v>
      </c>
      <c r="C13">
        <f t="shared" si="0"/>
        <v>858</v>
      </c>
      <c r="D13">
        <f t="shared" si="1"/>
        <v>1089</v>
      </c>
      <c r="E13">
        <f t="shared" si="2"/>
        <v>676</v>
      </c>
      <c r="F13" s="2">
        <f t="shared" si="3"/>
        <v>20.268534056584091</v>
      </c>
      <c r="G13" s="2">
        <f t="shared" si="4"/>
        <v>37.7995345911608</v>
      </c>
      <c r="H13">
        <f t="shared" si="5"/>
        <v>32.849701860536413</v>
      </c>
      <c r="I13">
        <f t="shared" si="6"/>
        <v>0.1736111111111121</v>
      </c>
    </row>
    <row r="14" spans="1:9" x14ac:dyDescent="0.25">
      <c r="A14">
        <v>22</v>
      </c>
      <c r="B14">
        <v>10</v>
      </c>
      <c r="C14">
        <f t="shared" si="0"/>
        <v>220</v>
      </c>
      <c r="D14">
        <f t="shared" si="1"/>
        <v>484</v>
      </c>
      <c r="E14">
        <f t="shared" si="2"/>
        <v>100</v>
      </c>
      <c r="F14" s="2">
        <f t="shared" si="3"/>
        <v>15.4664423137977</v>
      </c>
      <c r="G14" s="2">
        <f t="shared" si="4"/>
        <v>119.90741337816462</v>
      </c>
      <c r="H14">
        <f t="shared" si="5"/>
        <v>29.881991570077947</v>
      </c>
      <c r="I14">
        <f t="shared" si="6"/>
        <v>269.50694444444446</v>
      </c>
    </row>
    <row r="15" spans="1:9" x14ac:dyDescent="0.25">
      <c r="A15">
        <v>30</v>
      </c>
      <c r="B15">
        <v>13</v>
      </c>
      <c r="C15">
        <f t="shared" si="0"/>
        <v>390</v>
      </c>
      <c r="D15">
        <f t="shared" si="1"/>
        <v>900</v>
      </c>
      <c r="E15">
        <f t="shared" si="2"/>
        <v>169</v>
      </c>
      <c r="F15" s="2">
        <f t="shared" si="3"/>
        <v>18.958872672187802</v>
      </c>
      <c r="G15" s="2">
        <f t="shared" si="4"/>
        <v>55.618691264085044</v>
      </c>
      <c r="H15">
        <f t="shared" si="5"/>
        <v>35.508163523346596</v>
      </c>
      <c r="I15">
        <f t="shared" si="6"/>
        <v>180.00694444444449</v>
      </c>
    </row>
    <row r="16" spans="1:9" x14ac:dyDescent="0.25">
      <c r="A16">
        <f>SUM(A4:A15)</f>
        <v>565</v>
      </c>
      <c r="B16">
        <f>SUM(B4:B15)</f>
        <v>317</v>
      </c>
      <c r="C16">
        <f>SUM(C4:C15)</f>
        <v>18936</v>
      </c>
      <c r="D16">
        <f>SUM(D4:D15)</f>
        <v>35789</v>
      </c>
      <c r="E16">
        <f>SUM(E4:E15)</f>
        <v>10303</v>
      </c>
      <c r="G16">
        <f>SUM(G4:G15)</f>
        <v>1750.8353735233381</v>
      </c>
      <c r="H16">
        <f>SUM(H4:H15)</f>
        <v>178.08129314332876</v>
      </c>
      <c r="I16">
        <f>SUM(I4:I15)</f>
        <v>1928.9166666666667</v>
      </c>
    </row>
    <row r="18" spans="1:9" x14ac:dyDescent="0.25">
      <c r="B18" t="s">
        <v>9</v>
      </c>
      <c r="C18">
        <f>(A16/B2)</f>
        <v>47.083333333333336</v>
      </c>
    </row>
    <row r="19" spans="1:9" x14ac:dyDescent="0.25">
      <c r="B19" t="s">
        <v>10</v>
      </c>
      <c r="C19">
        <f>(B16/B2)</f>
        <v>26.416666666666668</v>
      </c>
    </row>
    <row r="20" spans="1:9" x14ac:dyDescent="0.25">
      <c r="A20" s="7" t="s">
        <v>45</v>
      </c>
      <c r="B20" s="7" t="s">
        <v>0</v>
      </c>
      <c r="C20" s="9">
        <f>(($B$2*$C$16)-($A$16*$B$16))/(($B$2*$D$16)-($A$16*$A$16))</f>
        <v>0.43655379479876272</v>
      </c>
    </row>
    <row r="21" spans="1:9" x14ac:dyDescent="0.25">
      <c r="A21" s="7" t="s">
        <v>25</v>
      </c>
      <c r="B21" s="7" t="s">
        <v>2</v>
      </c>
      <c r="C21" s="9">
        <f>(($B$16)-($C$20*$A$16))/$B$2</f>
        <v>5.8622588282249213</v>
      </c>
    </row>
    <row r="22" spans="1:9" x14ac:dyDescent="0.25">
      <c r="A22" s="7" t="s">
        <v>46</v>
      </c>
      <c r="B22" s="7"/>
      <c r="C22" s="9"/>
    </row>
    <row r="23" spans="1:9" ht="18" x14ac:dyDescent="0.35">
      <c r="A23" s="7" t="s">
        <v>47</v>
      </c>
      <c r="B23" s="7" t="s">
        <v>44</v>
      </c>
      <c r="C23" s="10">
        <f>($C$21+$C$20*35)</f>
        <v>21.141641646181615</v>
      </c>
    </row>
    <row r="24" spans="1:9" ht="17.25" x14ac:dyDescent="0.25">
      <c r="A24" s="7" t="s">
        <v>48</v>
      </c>
      <c r="B24" s="7" t="s">
        <v>39</v>
      </c>
      <c r="C24" s="7">
        <f>(G16/I16)</f>
        <v>0.9076780784671904</v>
      </c>
      <c r="G24" s="21" t="s">
        <v>52</v>
      </c>
    </row>
    <row r="25" spans="1:9" x14ac:dyDescent="0.25">
      <c r="A25" s="7" t="s">
        <v>49</v>
      </c>
      <c r="B25" s="7" t="s">
        <v>8</v>
      </c>
      <c r="C25" s="11">
        <f>SQRT(C24)</f>
        <v>0.95272140653351045</v>
      </c>
      <c r="G25" s="22" t="s">
        <v>53</v>
      </c>
      <c r="H25" s="22"/>
    </row>
    <row r="26" spans="1:9" ht="18" x14ac:dyDescent="0.35">
      <c r="A26" s="7" t="s">
        <v>50</v>
      </c>
      <c r="B26" s="7" t="s">
        <v>40</v>
      </c>
      <c r="C26" s="10">
        <f>(SQRT(H16))/(SQRT(B2-2))</f>
        <v>4.2199679281166196</v>
      </c>
      <c r="G26" s="23" t="s">
        <v>54</v>
      </c>
      <c r="H26" s="23"/>
      <c r="I26" s="23"/>
    </row>
  </sheetData>
  <mergeCells count="2">
    <mergeCell ref="G25:H25"/>
    <mergeCell ref="G26:I2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Car sales</vt:lpstr>
      <vt:lpstr>Linear Regression</vt:lpstr>
      <vt:lpstr>Sheet2</vt:lpstr>
      <vt:lpstr>Sheet3</vt:lpstr>
    </vt:vector>
  </TitlesOfParts>
  <Company>Penn State Erie - The Behrend College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 Venkataraman</dc:creator>
  <cp:lastModifiedBy>Porter, Nathan</cp:lastModifiedBy>
  <dcterms:created xsi:type="dcterms:W3CDTF">2013-06-04T21:24:05Z</dcterms:created>
  <dcterms:modified xsi:type="dcterms:W3CDTF">2016-12-20T21:36:03Z</dcterms:modified>
</cp:coreProperties>
</file>